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Vinueza Cordoba\Documents\Educatronica\III_Semestre\2_Construccion de ACOs, MPs, AVAs\2_5 Diseño e Implementacion de Actividades\PG_Vinueza_I\"/>
    </mc:Choice>
  </mc:AlternateContent>
  <xr:revisionPtr revIDLastSave="0" documentId="13_ncr:1_{F7B70527-D988-4017-A783-279CE6471597}" xr6:coauthVersionLast="45" xr6:coauthVersionMax="45" xr10:uidLastSave="{00000000-0000-0000-0000-000000000000}"/>
  <bookViews>
    <workbookView xWindow="8244" yWindow="924" windowWidth="14664" windowHeight="11484" xr2:uid="{97A70552-EFF9-4998-8B40-B6DFFA34A8F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1" l="1"/>
  <c r="C55" i="1"/>
  <c r="C54" i="1"/>
  <c r="C30" i="1"/>
  <c r="B56" i="1" l="1"/>
  <c r="B55" i="1"/>
  <c r="B54" i="1"/>
  <c r="B44" i="1"/>
  <c r="B40" i="1"/>
  <c r="B39" i="1"/>
  <c r="B43" i="1" s="1"/>
  <c r="B38" i="1"/>
  <c r="B42" i="1" s="1"/>
  <c r="C32" i="1" l="1"/>
  <c r="B32" i="1"/>
  <c r="B30" i="1"/>
  <c r="B7" i="1"/>
  <c r="B19" i="1" s="1"/>
  <c r="B16" i="1"/>
  <c r="B31" i="1" s="1"/>
  <c r="B12" i="1"/>
  <c r="C31" i="1" l="1"/>
  <c r="B24" i="1"/>
  <c r="B18" i="1"/>
  <c r="B22" i="1" s="1"/>
  <c r="B20" i="1" l="1"/>
  <c r="B23" i="1" s="1"/>
</calcChain>
</file>

<file path=xl/sharedStrings.xml><?xml version="1.0" encoding="utf-8"?>
<sst xmlns="http://schemas.openxmlformats.org/spreadsheetml/2006/main" count="105" uniqueCount="73">
  <si>
    <t>Material</t>
  </si>
  <si>
    <t>P</t>
  </si>
  <si>
    <t>Ma_hta</t>
  </si>
  <si>
    <t>NDB</t>
  </si>
  <si>
    <t>Tipo</t>
  </si>
  <si>
    <t>D</t>
  </si>
  <si>
    <t>mm</t>
  </si>
  <si>
    <t>Diá. De la fresa</t>
  </si>
  <si>
    <t>t</t>
  </si>
  <si>
    <t>dientes</t>
  </si>
  <si>
    <t>Cantidad de dientes de la fresa</t>
  </si>
  <si>
    <t>Cs_min</t>
  </si>
  <si>
    <t>fpm</t>
  </si>
  <si>
    <t>velocidad de corte minima</t>
  </si>
  <si>
    <t>Cs_max</t>
  </si>
  <si>
    <t>velocidad de corte maxima</t>
  </si>
  <si>
    <t>Cs_avg</t>
  </si>
  <si>
    <t>velocidad de corte promedio</t>
  </si>
  <si>
    <t>Cc_min</t>
  </si>
  <si>
    <t>ipt</t>
  </si>
  <si>
    <t>Cc_max</t>
  </si>
  <si>
    <t>capacidad de corte por diente max</t>
  </si>
  <si>
    <t>capacidad de corte por diente min</t>
  </si>
  <si>
    <t>Cc_avg</t>
  </si>
  <si>
    <t>capacidad de corte por diente promedio</t>
  </si>
  <si>
    <t>n_min</t>
  </si>
  <si>
    <t>in</t>
  </si>
  <si>
    <t>rpm</t>
  </si>
  <si>
    <t>revoluc teoricas minimas</t>
  </si>
  <si>
    <t>n_max</t>
  </si>
  <si>
    <t>revoluc teoricas max</t>
  </si>
  <si>
    <t>n_avg</t>
  </si>
  <si>
    <t>S_slot</t>
  </si>
  <si>
    <t>S_rought</t>
  </si>
  <si>
    <t>n_slot</t>
  </si>
  <si>
    <t>n_rought</t>
  </si>
  <si>
    <t>rev para desbaste</t>
  </si>
  <si>
    <t>rev de ranurar o cuando la hta trabaja completa</t>
  </si>
  <si>
    <t>n_finish</t>
  </si>
  <si>
    <t>rev para acabado</t>
  </si>
  <si>
    <t>S_finish</t>
  </si>
  <si>
    <t>rpm programada en slot</t>
  </si>
  <si>
    <t>rpm programada en desbaste</t>
  </si>
  <si>
    <t>rpm programadas en acabado</t>
  </si>
  <si>
    <t>F_slot</t>
  </si>
  <si>
    <t>F_rougt</t>
  </si>
  <si>
    <t>F_finih</t>
  </si>
  <si>
    <t>mm/min</t>
  </si>
  <si>
    <t>avance de slot</t>
  </si>
  <si>
    <t>avance de desbaste</t>
  </si>
  <si>
    <t>avance de acabado</t>
  </si>
  <si>
    <t>unidades</t>
  </si>
  <si>
    <t>uni y decenas</t>
  </si>
  <si>
    <t>Vc</t>
  </si>
  <si>
    <t>www.matweb.com</t>
  </si>
  <si>
    <t>m/min</t>
  </si>
  <si>
    <t>Kf</t>
  </si>
  <si>
    <t>Vc_slot</t>
  </si>
  <si>
    <t>Vc_rought</t>
  </si>
  <si>
    <t>Vc_finish</t>
  </si>
  <si>
    <t>n_rough</t>
  </si>
  <si>
    <t>uni y dec</t>
  </si>
  <si>
    <t>Cc_t_s</t>
  </si>
  <si>
    <t>mm/t</t>
  </si>
  <si>
    <t>Cc_t_r</t>
  </si>
  <si>
    <t>Cc_t_f</t>
  </si>
  <si>
    <t>F_rouht</t>
  </si>
  <si>
    <t>F_finish</t>
  </si>
  <si>
    <t>Clasificacion de materiales ISO y AISI</t>
  </si>
  <si>
    <t>Paramtros de corte utilizando catalogo de fabricante de herramientas KOMET</t>
  </si>
  <si>
    <t>Calculo parametros de corte utilizando tabla resumida de parametros de corte</t>
  </si>
  <si>
    <t>Material de la herramienta</t>
  </si>
  <si>
    <t>rev teoricas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</si>
</sst>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Fill="1"/>
    <xf numFmtId="1" fontId="0" fillId="0" borderId="0" xfId="0" applyNumberFormat="1" applyFill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twe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5156E-DD08-450C-B878-292982577893}">
  <dimension ref="A1:E56"/>
  <sheetViews>
    <sheetView tabSelected="1" topLeftCell="A10" zoomScale="160" zoomScaleNormal="160" workbookViewId="0">
      <selection activeCell="E20" sqref="E20"/>
    </sheetView>
  </sheetViews>
  <sheetFormatPr baseColWidth="10" defaultRowHeight="14.4" x14ac:dyDescent="0.3"/>
  <sheetData>
    <row r="1" spans="1:5" x14ac:dyDescent="0.3">
      <c r="A1" t="s">
        <v>70</v>
      </c>
    </row>
    <row r="2" spans="1:5" x14ac:dyDescent="0.3">
      <c r="A2" s="2" t="s">
        <v>0</v>
      </c>
      <c r="B2" s="2" t="s">
        <v>1</v>
      </c>
      <c r="C2" s="2">
        <v>1020</v>
      </c>
      <c r="E2" t="s">
        <v>68</v>
      </c>
    </row>
    <row r="3" spans="1:5" x14ac:dyDescent="0.3">
      <c r="A3" s="4"/>
      <c r="B3" s="4"/>
    </row>
    <row r="4" spans="1:5" x14ac:dyDescent="0.3">
      <c r="A4" t="s">
        <v>2</v>
      </c>
      <c r="D4" t="s">
        <v>71</v>
      </c>
    </row>
    <row r="5" spans="1:5" x14ac:dyDescent="0.3">
      <c r="A5" t="s">
        <v>4</v>
      </c>
    </row>
    <row r="6" spans="1:5" x14ac:dyDescent="0.3">
      <c r="A6" s="2" t="s">
        <v>5</v>
      </c>
      <c r="B6" s="2">
        <v>50</v>
      </c>
      <c r="C6" t="s">
        <v>6</v>
      </c>
      <c r="D6" t="s">
        <v>7</v>
      </c>
    </row>
    <row r="7" spans="1:5" x14ac:dyDescent="0.3">
      <c r="B7">
        <f>B6/25.4</f>
        <v>1.9685039370078741</v>
      </c>
      <c r="C7" t="s">
        <v>26</v>
      </c>
    </row>
    <row r="8" spans="1:5" x14ac:dyDescent="0.3">
      <c r="A8" s="2" t="s">
        <v>8</v>
      </c>
      <c r="B8" s="2">
        <v>4</v>
      </c>
      <c r="C8" t="s">
        <v>9</v>
      </c>
      <c r="D8" t="s">
        <v>10</v>
      </c>
    </row>
    <row r="10" spans="1:5" x14ac:dyDescent="0.3">
      <c r="A10" s="2" t="s">
        <v>11</v>
      </c>
      <c r="B10" s="2">
        <v>40</v>
      </c>
      <c r="C10" s="2" t="s">
        <v>12</v>
      </c>
      <c r="D10" t="s">
        <v>13</v>
      </c>
    </row>
    <row r="11" spans="1:5" x14ac:dyDescent="0.3">
      <c r="A11" s="2" t="s">
        <v>14</v>
      </c>
      <c r="B11" s="2">
        <v>80</v>
      </c>
      <c r="C11" s="2" t="s">
        <v>12</v>
      </c>
      <c r="D11" t="s">
        <v>15</v>
      </c>
    </row>
    <row r="12" spans="1:5" x14ac:dyDescent="0.3">
      <c r="A12" t="s">
        <v>16</v>
      </c>
      <c r="B12">
        <f>(B11+B10)/2</f>
        <v>60</v>
      </c>
      <c r="C12" t="s">
        <v>12</v>
      </c>
      <c r="D12" t="s">
        <v>17</v>
      </c>
    </row>
    <row r="14" spans="1:5" x14ac:dyDescent="0.3">
      <c r="A14" s="2" t="s">
        <v>18</v>
      </c>
      <c r="B14" s="2"/>
      <c r="C14" s="2" t="s">
        <v>19</v>
      </c>
      <c r="D14" t="s">
        <v>22</v>
      </c>
    </row>
    <row r="15" spans="1:5" x14ac:dyDescent="0.3">
      <c r="A15" s="2" t="s">
        <v>20</v>
      </c>
      <c r="B15" s="2"/>
      <c r="C15" s="2" t="s">
        <v>19</v>
      </c>
      <c r="D15" t="s">
        <v>21</v>
      </c>
    </row>
    <row r="16" spans="1:5" x14ac:dyDescent="0.3">
      <c r="A16" t="s">
        <v>23</v>
      </c>
      <c r="B16">
        <f>(B15+B14)/2</f>
        <v>0</v>
      </c>
      <c r="C16" t="s">
        <v>19</v>
      </c>
      <c r="D16" t="s">
        <v>24</v>
      </c>
    </row>
    <row r="18" spans="1:5" x14ac:dyDescent="0.3">
      <c r="A18" t="s">
        <v>25</v>
      </c>
      <c r="B18" s="1">
        <f>4*B10/B7</f>
        <v>81.28</v>
      </c>
      <c r="C18" t="s">
        <v>27</v>
      </c>
      <c r="D18" t="s">
        <v>28</v>
      </c>
    </row>
    <row r="19" spans="1:5" x14ac:dyDescent="0.3">
      <c r="A19" t="s">
        <v>29</v>
      </c>
      <c r="B19" s="1">
        <f>4*B11/B7</f>
        <v>162.56</v>
      </c>
      <c r="C19" t="s">
        <v>27</v>
      </c>
      <c r="D19" t="s">
        <v>30</v>
      </c>
    </row>
    <row r="20" spans="1:5" x14ac:dyDescent="0.3">
      <c r="A20" t="s">
        <v>31</v>
      </c>
      <c r="B20" s="1">
        <f>(B19+B18)/2</f>
        <v>121.92</v>
      </c>
      <c r="C20" t="s">
        <v>27</v>
      </c>
      <c r="D20" t="s">
        <v>72</v>
      </c>
    </row>
    <row r="22" spans="1:5" x14ac:dyDescent="0.3">
      <c r="A22" t="s">
        <v>34</v>
      </c>
      <c r="B22" s="1">
        <f>B18*0.69</f>
        <v>56.083199999999998</v>
      </c>
      <c r="C22" t="s">
        <v>27</v>
      </c>
      <c r="D22" t="s">
        <v>37</v>
      </c>
    </row>
    <row r="23" spans="1:5" x14ac:dyDescent="0.3">
      <c r="A23" t="s">
        <v>35</v>
      </c>
      <c r="B23" s="1">
        <f>B20</f>
        <v>121.92</v>
      </c>
      <c r="C23" t="s">
        <v>27</v>
      </c>
      <c r="D23" t="s">
        <v>36</v>
      </c>
    </row>
    <row r="24" spans="1:5" x14ac:dyDescent="0.3">
      <c r="A24" t="s">
        <v>38</v>
      </c>
      <c r="B24" s="1">
        <f>B19</f>
        <v>162.56</v>
      </c>
      <c r="C24" t="s">
        <v>27</v>
      </c>
      <c r="D24" t="s">
        <v>39</v>
      </c>
    </row>
    <row r="25" spans="1:5" x14ac:dyDescent="0.3">
      <c r="B25" t="s">
        <v>51</v>
      </c>
      <c r="C25" t="s">
        <v>52</v>
      </c>
    </row>
    <row r="26" spans="1:5" x14ac:dyDescent="0.3">
      <c r="A26" s="3" t="s">
        <v>32</v>
      </c>
      <c r="B26" s="3">
        <v>290</v>
      </c>
      <c r="C26" s="3">
        <v>300</v>
      </c>
      <c r="D26" t="s">
        <v>27</v>
      </c>
      <c r="E26" t="s">
        <v>41</v>
      </c>
    </row>
    <row r="27" spans="1:5" x14ac:dyDescent="0.3">
      <c r="A27" s="3" t="s">
        <v>33</v>
      </c>
      <c r="B27" s="3">
        <v>1590</v>
      </c>
      <c r="C27" s="3">
        <v>1600</v>
      </c>
      <c r="D27" t="s">
        <v>27</v>
      </c>
      <c r="E27" t="s">
        <v>42</v>
      </c>
    </row>
    <row r="28" spans="1:5" x14ac:dyDescent="0.3">
      <c r="A28" s="3" t="s">
        <v>40</v>
      </c>
      <c r="B28" s="3">
        <v>740</v>
      </c>
      <c r="C28" s="3">
        <v>700</v>
      </c>
      <c r="D28" t="s">
        <v>27</v>
      </c>
      <c r="E28" t="s">
        <v>43</v>
      </c>
    </row>
    <row r="29" spans="1:5" x14ac:dyDescent="0.3">
      <c r="A29" s="3"/>
      <c r="B29" s="3"/>
      <c r="C29" s="3"/>
    </row>
    <row r="30" spans="1:5" x14ac:dyDescent="0.3">
      <c r="A30" s="4" t="s">
        <v>44</v>
      </c>
      <c r="B30" s="5">
        <f>B26*B14*B8*25.4</f>
        <v>0</v>
      </c>
      <c r="C30" s="5">
        <f>C26*B14*B8*25.4</f>
        <v>0</v>
      </c>
      <c r="D30" t="s">
        <v>47</v>
      </c>
      <c r="E30" t="s">
        <v>48</v>
      </c>
    </row>
    <row r="31" spans="1:5" x14ac:dyDescent="0.3">
      <c r="A31" s="4" t="s">
        <v>45</v>
      </c>
      <c r="B31" s="5">
        <f>B27*B16*B8*25.4</f>
        <v>0</v>
      </c>
      <c r="C31" s="5">
        <f>C27*B16*B8*25.4</f>
        <v>0</v>
      </c>
      <c r="D31" t="s">
        <v>47</v>
      </c>
      <c r="E31" t="s">
        <v>49</v>
      </c>
    </row>
    <row r="32" spans="1:5" x14ac:dyDescent="0.3">
      <c r="A32" s="4" t="s">
        <v>46</v>
      </c>
      <c r="B32" s="5">
        <f>B28*B15*B8*25.4</f>
        <v>0</v>
      </c>
      <c r="C32" s="5">
        <f>C28*B15*B8*25.4</f>
        <v>0</v>
      </c>
      <c r="D32" t="s">
        <v>47</v>
      </c>
      <c r="E32" t="s">
        <v>50</v>
      </c>
    </row>
    <row r="33" spans="1:4" x14ac:dyDescent="0.3">
      <c r="A33" s="4"/>
      <c r="B33" s="4"/>
      <c r="C33" s="4"/>
    </row>
    <row r="34" spans="1:4" x14ac:dyDescent="0.3">
      <c r="A34" s="4" t="s">
        <v>69</v>
      </c>
    </row>
    <row r="35" spans="1:4" x14ac:dyDescent="0.3">
      <c r="A35" s="4" t="s">
        <v>3</v>
      </c>
      <c r="B35">
        <v>115</v>
      </c>
      <c r="D35" s="6" t="s">
        <v>54</v>
      </c>
    </row>
    <row r="36" spans="1:4" x14ac:dyDescent="0.3">
      <c r="A36" s="4" t="s">
        <v>53</v>
      </c>
      <c r="B36">
        <v>125</v>
      </c>
      <c r="C36" t="s">
        <v>55</v>
      </c>
    </row>
    <row r="37" spans="1:4" x14ac:dyDescent="0.3">
      <c r="A37" s="4" t="s">
        <v>56</v>
      </c>
      <c r="B37">
        <v>2</v>
      </c>
    </row>
    <row r="38" spans="1:4" x14ac:dyDescent="0.3">
      <c r="A38" s="4" t="s">
        <v>57</v>
      </c>
      <c r="B38">
        <f>0.7*B36</f>
        <v>87.5</v>
      </c>
      <c r="C38" t="s">
        <v>55</v>
      </c>
    </row>
    <row r="39" spans="1:4" x14ac:dyDescent="0.3">
      <c r="A39" s="4" t="s">
        <v>58</v>
      </c>
      <c r="B39">
        <f>B36</f>
        <v>125</v>
      </c>
      <c r="C39" t="s">
        <v>55</v>
      </c>
    </row>
    <row r="40" spans="1:4" x14ac:dyDescent="0.3">
      <c r="A40" s="4" t="s">
        <v>59</v>
      </c>
      <c r="B40">
        <f>1.5*B36</f>
        <v>187.5</v>
      </c>
      <c r="C40" t="s">
        <v>55</v>
      </c>
    </row>
    <row r="42" spans="1:4" x14ac:dyDescent="0.3">
      <c r="A42" t="s">
        <v>34</v>
      </c>
      <c r="B42" s="1">
        <f>315*B38/B6</f>
        <v>551.25</v>
      </c>
      <c r="C42" t="s">
        <v>27</v>
      </c>
    </row>
    <row r="43" spans="1:4" x14ac:dyDescent="0.3">
      <c r="A43" t="s">
        <v>60</v>
      </c>
      <c r="B43" s="1">
        <f>315*B39/B6</f>
        <v>787.5</v>
      </c>
      <c r="C43" t="s">
        <v>27</v>
      </c>
    </row>
    <row r="44" spans="1:4" x14ac:dyDescent="0.3">
      <c r="A44" t="s">
        <v>38</v>
      </c>
      <c r="B44" s="1">
        <f>315*B40/B6</f>
        <v>1181.25</v>
      </c>
      <c r="C44" t="s">
        <v>27</v>
      </c>
    </row>
    <row r="45" spans="1:4" x14ac:dyDescent="0.3">
      <c r="B45" t="s">
        <v>51</v>
      </c>
      <c r="C45" t="s">
        <v>61</v>
      </c>
    </row>
    <row r="46" spans="1:4" x14ac:dyDescent="0.3">
      <c r="A46" t="s">
        <v>32</v>
      </c>
      <c r="B46">
        <v>3640</v>
      </c>
      <c r="C46">
        <v>3600</v>
      </c>
    </row>
    <row r="47" spans="1:4" x14ac:dyDescent="0.3">
      <c r="A47" t="s">
        <v>33</v>
      </c>
      <c r="B47">
        <v>2460</v>
      </c>
      <c r="C47">
        <v>2500</v>
      </c>
    </row>
    <row r="48" spans="1:4" x14ac:dyDescent="0.3">
      <c r="A48" t="s">
        <v>40</v>
      </c>
      <c r="B48">
        <v>7800</v>
      </c>
      <c r="C48">
        <v>7800</v>
      </c>
    </row>
    <row r="50" spans="1:4" x14ac:dyDescent="0.3">
      <c r="A50" t="s">
        <v>62</v>
      </c>
      <c r="B50">
        <v>4.4999999999999998E-2</v>
      </c>
      <c r="C50" t="s">
        <v>63</v>
      </c>
    </row>
    <row r="51" spans="1:4" x14ac:dyDescent="0.3">
      <c r="A51" t="s">
        <v>64</v>
      </c>
      <c r="B51">
        <v>8.5000000000000006E-2</v>
      </c>
      <c r="C51" t="s">
        <v>63</v>
      </c>
    </row>
    <row r="52" spans="1:4" x14ac:dyDescent="0.3">
      <c r="A52" t="s">
        <v>65</v>
      </c>
      <c r="B52">
        <v>0.08</v>
      </c>
      <c r="C52" t="s">
        <v>63</v>
      </c>
    </row>
    <row r="54" spans="1:4" x14ac:dyDescent="0.3">
      <c r="A54" t="s">
        <v>44</v>
      </c>
      <c r="B54" s="1">
        <f>B50*B46*B8</f>
        <v>655.19999999999993</v>
      </c>
      <c r="C54">
        <f>C46*B50*B8</f>
        <v>648</v>
      </c>
      <c r="D54" t="s">
        <v>47</v>
      </c>
    </row>
    <row r="55" spans="1:4" x14ac:dyDescent="0.3">
      <c r="A55" t="s">
        <v>66</v>
      </c>
      <c r="B55" s="1">
        <f>B51*B47*B8</f>
        <v>836.40000000000009</v>
      </c>
      <c r="C55">
        <f>C47*B51*B8</f>
        <v>850.00000000000011</v>
      </c>
      <c r="D55" t="s">
        <v>47</v>
      </c>
    </row>
    <row r="56" spans="1:4" x14ac:dyDescent="0.3">
      <c r="A56" t="s">
        <v>67</v>
      </c>
      <c r="B56">
        <f>B52*B48*B8</f>
        <v>2496</v>
      </c>
      <c r="C56">
        <f>C48*B52*B8</f>
        <v>2496</v>
      </c>
      <c r="D56" t="s">
        <v>47</v>
      </c>
    </row>
  </sheetData>
  <hyperlinks>
    <hyperlink ref="D35" r:id="rId1" xr:uid="{037BEF13-041D-4723-90E8-5F1FE927E8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Vinueza Cordoba</dc:creator>
  <cp:lastModifiedBy>Ivan Vinueza Cordoba</cp:lastModifiedBy>
  <dcterms:created xsi:type="dcterms:W3CDTF">2019-10-02T12:41:55Z</dcterms:created>
  <dcterms:modified xsi:type="dcterms:W3CDTF">2019-11-20T03:13:23Z</dcterms:modified>
</cp:coreProperties>
</file>